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740"/>
  </bookViews>
  <sheets>
    <sheet name="жкх" sheetId="1" r:id="rId1"/>
  </sheets>
  <definedNames>
    <definedName name="_xlnm.Print_Titles" localSheetId="0">жкх!$9:$10</definedName>
    <definedName name="_xlnm.Print_Area" localSheetId="0">жкх!$A$1:$K$45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K16" i="1" l="1"/>
  <c r="J16" i="1"/>
  <c r="I16" i="1"/>
  <c r="H16" i="1"/>
  <c r="G16" i="1"/>
  <c r="F16" i="1"/>
  <c r="K38" i="1"/>
  <c r="J38" i="1"/>
  <c r="I38" i="1"/>
  <c r="H38" i="1"/>
  <c r="G38" i="1"/>
  <c r="F38" i="1"/>
  <c r="E41" i="1"/>
  <c r="E40" i="1"/>
  <c r="E37" i="1"/>
  <c r="K25" i="1"/>
  <c r="J25" i="1"/>
  <c r="I25" i="1"/>
  <c r="H25" i="1"/>
  <c r="G25" i="1"/>
  <c r="F25" i="1"/>
  <c r="E38" i="1" l="1"/>
  <c r="K11" i="1" l="1"/>
  <c r="J11" i="1"/>
  <c r="I11" i="1"/>
  <c r="H11" i="1"/>
  <c r="G11" i="1"/>
  <c r="F11" i="1"/>
  <c r="E21" i="1" l="1"/>
  <c r="E35" i="1" l="1"/>
  <c r="E27" i="1" l="1"/>
  <c r="E36" i="1" l="1"/>
  <c r="E34" i="1"/>
  <c r="E33" i="1"/>
  <c r="E32" i="1"/>
  <c r="E31" i="1"/>
  <c r="E30" i="1"/>
  <c r="K28" i="1"/>
  <c r="J28" i="1"/>
  <c r="I28" i="1"/>
  <c r="H28" i="1"/>
  <c r="G28" i="1"/>
  <c r="F28" i="1"/>
  <c r="K19" i="1"/>
  <c r="J19" i="1"/>
  <c r="I19" i="1"/>
  <c r="H19" i="1"/>
  <c r="G19" i="1"/>
  <c r="E18" i="1"/>
  <c r="E15" i="1"/>
  <c r="E14" i="1"/>
  <c r="E13" i="1"/>
  <c r="H43" i="1" l="1"/>
  <c r="G43" i="1"/>
  <c r="I43" i="1"/>
  <c r="J43" i="1"/>
  <c r="K43" i="1"/>
  <c r="F43" i="1"/>
  <c r="E25" i="1"/>
  <c r="E19" i="1"/>
  <c r="E28" i="1"/>
  <c r="E11" i="1"/>
  <c r="E16" i="1"/>
  <c r="E43" i="1" l="1"/>
</calcChain>
</file>

<file path=xl/sharedStrings.xml><?xml version="1.0" encoding="utf-8"?>
<sst xmlns="http://schemas.openxmlformats.org/spreadsheetml/2006/main" count="101" uniqueCount="57">
  <si>
    <t>Приложение 2</t>
  </si>
  <si>
    <t xml:space="preserve"> </t>
  </si>
  <si>
    <t>Наименование мероприятия</t>
  </si>
  <si>
    <t>Сроки реализа-ции</t>
  </si>
  <si>
    <t>участники программы</t>
  </si>
  <si>
    <t>Источники финансирования</t>
  </si>
  <si>
    <t>Сумма расходов, всего (тыс. руб.)</t>
  </si>
  <si>
    <t>в том числе по годам реализации программы</t>
  </si>
  <si>
    <t>в том числе:</t>
  </si>
  <si>
    <t xml:space="preserve">  </t>
  </si>
  <si>
    <t>ИТОГО по программе</t>
  </si>
  <si>
    <t xml:space="preserve">ПЕРЕЧЕНЬ </t>
  </si>
  <si>
    <t>Обеспечение деятельности администрации поселения в целях исполнения полномочий по вопросам местного значения и качественного исполнения должностных обязанностей сотрудниками администрации сельского поселения, всего</t>
  </si>
  <si>
    <t>Функционирование Главы администрации сельского поселения</t>
  </si>
  <si>
    <t>Функционирование центрального аппарата администрации  сельского поселения</t>
  </si>
  <si>
    <t>Расходы на стимулирование главе администрации за счет средств бюджета МР "Износковский район"</t>
  </si>
  <si>
    <t>Обеспечение функционирования резервного фонда администрации сельского поселения</t>
  </si>
  <si>
    <t>Управление резервным фондом администрации сельского поселения</t>
  </si>
  <si>
    <t xml:space="preserve">Приобретение печатной продукции для информирования населения в сфере профилактики правонарушений                                    </t>
  </si>
  <si>
    <t xml:space="preserve">Осуществление мероприятий в сфере профилактики правонарушений
</t>
  </si>
  <si>
    <t>Разработка и утверждение муниципальных правовых актов в сфере профилактики правонарушений</t>
  </si>
  <si>
    <t>Организация сбора и обобщения информации о необходимом количестве трудовых мигрантов с целью упорядочения и легализации участия мигрантов в трудовой деятельности</t>
  </si>
  <si>
    <t xml:space="preserve">Размещение нормативных правовых актов сельского поселения подлежащих официальному опубликованию в средствах массовой информации
</t>
  </si>
  <si>
    <t>Предоставление иных межбюджетных трансфертов бюджету МР "Износковский район" на исполнение переданных полномочий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</si>
  <si>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осуществления внешнего муниципального финансового контроля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</si>
  <si>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составления, исполнения бюджета поселения и составления отчета об исполнении бюджета поселения (фин.отдел)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</si>
  <si>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осуществления внутреннего муниципального финансового контроля и контроля в сфере закупок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</si>
  <si>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составления, исполнения бюджета поселения и составления отчета об исполнении бюджета поселения (бух.учет)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</si>
  <si>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разработки прогноза социально-экономического развития поселения и осуществления закупок товаров, работ (услуг) для обеспечения муниципальных нужд</t>
  </si>
  <si>
    <t>Создание условий для организации досуга и обеспечения жителей поселения услугами организаций культуры</t>
  </si>
  <si>
    <t>Прочие мероприятия, проводимые ОМСУ</t>
  </si>
  <si>
    <t>2024-2029</t>
  </si>
  <si>
    <t>бюджет МР "Износковский район"</t>
  </si>
  <si>
    <t>аппарат администрации</t>
  </si>
  <si>
    <t>поставщики печатной продукции</t>
  </si>
  <si>
    <t>редакция районной газеты "Рассвет"</t>
  </si>
  <si>
    <t>КСК Районного Совета МР "Износковский район"</t>
  </si>
  <si>
    <t>финансовый отдел МР "Износковский район"</t>
  </si>
  <si>
    <t>отдел бухгалтерского учета администрации МР "Износковский район"</t>
  </si>
  <si>
    <t>МКУ «Культура, спорт и туризм МР «Износковский район»</t>
  </si>
  <si>
    <t>отдел экономики администрации МР "Износковский район"</t>
  </si>
  <si>
    <t xml:space="preserve">День сельского поселения (дата проведения - вторая суббота августа)                                    </t>
  </si>
  <si>
    <t>ИП, МКУ «Культура, спорт и туризм МР «Износковский район»</t>
  </si>
  <si>
    <t>к Постановлению администрации МО СП деревня Ивановское</t>
  </si>
  <si>
    <t>мероприятий муниципальной программы "Совершенствование работы органов местного самоуправления  
муниципального образования сельское поселение деревня Ивановское на 2024-2029 годы»</t>
  </si>
  <si>
    <t>глава администрации МО СП деревня Ивановское</t>
  </si>
  <si>
    <t>бюджет сельского поселения деревня Ивановское</t>
  </si>
  <si>
    <t>администрация МО СП деревня Ивановское, заявители</t>
  </si>
  <si>
    <t>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</si>
  <si>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Приобтение новогодних подарков</t>
  </si>
  <si>
    <t>Разъяснительная работа с несовершеннолетними, состоящими на учете в ПДН, КДН и ЗП с целью своевременного пресечения преступлений; выявления взрослых лиц, вовлекающих несовершеннолетних в антиобщественную и преступную деятельность</t>
  </si>
  <si>
    <t>Периодическая печать</t>
  </si>
  <si>
    <t>Обеспечение деятельности муниципальной избирательной комиссии</t>
  </si>
  <si>
    <t>администрация МО СП деревня Ивановское</t>
  </si>
  <si>
    <t>Страховая премия по ОСАГО</t>
  </si>
  <si>
    <t>от 09.04.2025 № 8</t>
  </si>
  <si>
    <t>в редакции  от  03.03.2025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</si>
</sst>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0.000"/>
  </numFmts>
  <fonts count="1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i/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Arial Cyr"/>
      <charset val="204"/>
    </font>
    <font>
      <i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3">
      <alignment vertical="top" wrapText="1"/>
    </xf>
    <xf numFmtId="0" fontId="13" fillId="3" borderId="0"/>
  </cellStyleXfs>
  <cellXfs count="7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horizontal="right" vertical="top"/>
    </xf>
    <xf numFmtId="166" fontId="4" fillId="2" borderId="2" xfId="1" applyNumberFormat="1" applyFont="1" applyFill="1" applyBorder="1" applyAlignment="1">
      <alignment horizontal="right" vertical="top"/>
    </xf>
    <xf numFmtId="166" fontId="4" fillId="2" borderId="2" xfId="1" applyNumberFormat="1" applyFont="1" applyFill="1" applyBorder="1" applyAlignment="1">
      <alignment vertical="top"/>
    </xf>
    <xf numFmtId="166" fontId="4" fillId="0" borderId="2" xfId="1" applyNumberFormat="1" applyFont="1" applyBorder="1" applyAlignment="1">
      <alignment vertical="top"/>
    </xf>
    <xf numFmtId="166" fontId="3" fillId="2" borderId="2" xfId="1" applyNumberFormat="1" applyFont="1" applyFill="1" applyBorder="1" applyAlignment="1">
      <alignment vertical="top"/>
    </xf>
    <xf numFmtId="166" fontId="2" fillId="0" borderId="2" xfId="1" applyNumberFormat="1" applyFont="1" applyFill="1" applyBorder="1" applyAlignment="1">
      <alignment vertical="top"/>
    </xf>
    <xf numFmtId="166" fontId="2" fillId="2" borderId="2" xfId="1" applyNumberFormat="1" applyFont="1" applyFill="1" applyBorder="1" applyAlignment="1">
      <alignment vertical="top"/>
    </xf>
    <xf numFmtId="166" fontId="4" fillId="0" borderId="2" xfId="1" applyNumberFormat="1" applyFont="1" applyFill="1" applyBorder="1" applyAlignment="1">
      <alignment vertical="top"/>
    </xf>
    <xf numFmtId="166" fontId="5" fillId="2" borderId="2" xfId="1" applyNumberFormat="1" applyFont="1" applyFill="1" applyBorder="1" applyAlignment="1">
      <alignment vertical="top"/>
    </xf>
    <xf numFmtId="166" fontId="3" fillId="2" borderId="2" xfId="1" applyNumberFormat="1" applyFont="1" applyFill="1" applyBorder="1" applyAlignment="1">
      <alignment horizontal="right" vertical="top" wrapText="1"/>
    </xf>
    <xf numFmtId="166" fontId="3" fillId="0" borderId="2" xfId="1" applyNumberFormat="1" applyFont="1" applyFill="1" applyBorder="1" applyAlignment="1">
      <alignment vertical="top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/>
    <xf numFmtId="166" fontId="5" fillId="2" borderId="2" xfId="1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right" vertical="top"/>
    </xf>
    <xf numFmtId="166" fontId="4" fillId="0" borderId="2" xfId="1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66" fontId="2" fillId="2" borderId="2" xfId="1" applyNumberFormat="1" applyFont="1" applyFill="1" applyBorder="1" applyAlignment="1">
      <alignment horizontal="right" vertical="top"/>
    </xf>
    <xf numFmtId="166" fontId="2" fillId="0" borderId="2" xfId="1" applyNumberFormat="1" applyFont="1" applyFill="1" applyBorder="1" applyAlignment="1">
      <alignment horizontal="right" vertical="top"/>
    </xf>
    <xf numFmtId="166" fontId="7" fillId="2" borderId="2" xfId="1" applyNumberFormat="1" applyFont="1" applyFill="1" applyBorder="1" applyAlignment="1">
      <alignment horizontal="right" vertical="top"/>
    </xf>
    <xf numFmtId="166" fontId="8" fillId="2" borderId="2" xfId="1" applyNumberFormat="1" applyFont="1" applyFill="1" applyBorder="1" applyAlignment="1">
      <alignment horizontal="right" vertical="top"/>
    </xf>
    <xf numFmtId="166" fontId="7" fillId="2" borderId="2" xfId="1" applyNumberFormat="1" applyFont="1" applyFill="1" applyBorder="1" applyAlignment="1">
      <alignment vertical="top"/>
    </xf>
    <xf numFmtId="166" fontId="7" fillId="0" borderId="2" xfId="1" applyNumberFormat="1" applyFont="1" applyFill="1" applyBorder="1" applyAlignment="1">
      <alignment vertical="top"/>
    </xf>
    <xf numFmtId="166" fontId="10" fillId="2" borderId="2" xfId="1" applyNumberFormat="1" applyFont="1" applyFill="1" applyBorder="1" applyAlignment="1">
      <alignment horizontal="right" vertical="top"/>
    </xf>
    <xf numFmtId="166" fontId="9" fillId="2" borderId="2" xfId="1" applyNumberFormat="1" applyFont="1" applyFill="1" applyBorder="1" applyAlignment="1">
      <alignment vertical="top"/>
    </xf>
    <xf numFmtId="166" fontId="8" fillId="0" borderId="2" xfId="1" applyNumberFormat="1" applyFont="1" applyFill="1" applyBorder="1" applyAlignment="1">
      <alignment horizontal="right" vertical="top"/>
    </xf>
    <xf numFmtId="166" fontId="10" fillId="2" borderId="2" xfId="1" applyNumberFormat="1" applyFont="1" applyFill="1" applyBorder="1" applyAlignment="1">
      <alignment vertical="top"/>
    </xf>
    <xf numFmtId="166" fontId="10" fillId="0" borderId="2" xfId="1" applyNumberFormat="1" applyFont="1" applyFill="1" applyBorder="1" applyAlignment="1">
      <alignment horizontal="right" vertical="top"/>
    </xf>
    <xf numFmtId="166" fontId="9" fillId="0" borderId="2" xfId="1" applyNumberFormat="1" applyFont="1" applyFill="1" applyBorder="1" applyAlignment="1">
      <alignment vertical="top"/>
    </xf>
    <xf numFmtId="166" fontId="10" fillId="0" borderId="2" xfId="1" applyNumberFormat="1" applyFont="1" applyFill="1" applyBorder="1" applyAlignment="1">
      <alignment vertical="top"/>
    </xf>
    <xf numFmtId="0" fontId="12" fillId="0" borderId="3" xfId="2" applyNumberFormat="1" applyFont="1" applyProtection="1">
      <alignment vertical="top" wrapText="1"/>
    </xf>
    <xf numFmtId="166" fontId="5" fillId="0" borderId="2" xfId="1" applyNumberFormat="1" applyFont="1" applyFill="1" applyBorder="1" applyAlignment="1">
      <alignment vertical="top"/>
    </xf>
    <xf numFmtId="0" fontId="14" fillId="0" borderId="4" xfId="3" applyFont="1" applyFill="1" applyBorder="1" applyAlignment="1">
      <alignment vertical="top" wrapText="1"/>
    </xf>
    <xf numFmtId="0" fontId="15" fillId="3" borderId="2" xfId="3" applyFont="1" applyFill="1" applyBorder="1" applyAlignment="1">
      <alignment vertical="top" wrapText="1"/>
    </xf>
    <xf numFmtId="166" fontId="9" fillId="2" borderId="2" xfId="1" applyNumberFormat="1" applyFont="1" applyFill="1" applyBorder="1" applyAlignment="1">
      <alignment horizontal="right" vertical="top"/>
    </xf>
    <xf numFmtId="166" fontId="16" fillId="2" borderId="2" xfId="1" applyNumberFormat="1" applyFont="1" applyFill="1" applyBorder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xl37" xfId="2"/>
    <cellStyle name="Обычный" xfId="0" builtinId="0"/>
    <cellStyle name="Обычный_Рачет расходов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7" workbookViewId="0">
      <selection activeCell="A42" sqref="A42:K42"/>
    </sheetView>
  </sheetViews>
  <sheetFormatPr defaultRowHeight="12.75" x14ac:dyDescent="0.2"/>
  <cols>
    <col min="1" max="1" width="49.28515625" customWidth="1"/>
    <col min="2" max="2" width="12.140625" customWidth="1"/>
    <col min="3" max="3" width="17.42578125" customWidth="1"/>
    <col min="4" max="4" width="20.140625" customWidth="1"/>
    <col min="5" max="5" width="11.42578125" customWidth="1"/>
    <col min="6" max="6" width="10.28515625" customWidth="1"/>
    <col min="7" max="11" width="9.7109375" customWidth="1"/>
  </cols>
  <sheetData>
    <row r="1" spans="1:11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.75" x14ac:dyDescent="0.25">
      <c r="A2" s="70" t="s">
        <v>43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5.75" x14ac:dyDescent="0.25">
      <c r="A3" s="70" t="s">
        <v>55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2.75" customHeight="1" x14ac:dyDescent="0.25">
      <c r="A4" s="40"/>
      <c r="B4" s="40"/>
      <c r="C4" s="40"/>
      <c r="D4" s="40"/>
      <c r="E4" s="40"/>
      <c r="F4" s="71" t="s">
        <v>56</v>
      </c>
      <c r="G4" s="71"/>
      <c r="H4" s="71"/>
      <c r="I4" s="71"/>
      <c r="J4" s="71"/>
      <c r="K4" s="71"/>
    </row>
    <row r="5" spans="1:11" ht="41.25" customHeight="1" x14ac:dyDescent="0.25">
      <c r="A5" s="38" t="s">
        <v>1</v>
      </c>
      <c r="B5" s="38"/>
      <c r="C5" s="38"/>
      <c r="D5" s="38"/>
      <c r="E5" s="38"/>
      <c r="F5" s="71"/>
      <c r="G5" s="71"/>
      <c r="H5" s="71"/>
      <c r="I5" s="71"/>
      <c r="J5" s="71"/>
      <c r="K5" s="71"/>
    </row>
    <row r="6" spans="1:11" ht="20.25" customHeight="1" x14ac:dyDescent="0.25">
      <c r="A6" s="72" t="s">
        <v>11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ht="20.25" customHeight="1" x14ac:dyDescent="0.2">
      <c r="A7" s="73" t="s">
        <v>44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ht="20.25" customHeight="1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20.25" customHeight="1" x14ac:dyDescent="0.2">
      <c r="A9" s="69" t="s">
        <v>2</v>
      </c>
      <c r="B9" s="69" t="s">
        <v>3</v>
      </c>
      <c r="C9" s="69" t="s">
        <v>4</v>
      </c>
      <c r="D9" s="69" t="s">
        <v>5</v>
      </c>
      <c r="E9" s="69" t="s">
        <v>6</v>
      </c>
      <c r="F9" s="69" t="s">
        <v>7</v>
      </c>
      <c r="G9" s="69"/>
      <c r="H9" s="69"/>
      <c r="I9" s="69"/>
      <c r="J9" s="69"/>
      <c r="K9" s="69"/>
    </row>
    <row r="10" spans="1:11" ht="48.75" customHeight="1" x14ac:dyDescent="0.2">
      <c r="A10" s="69"/>
      <c r="B10" s="69"/>
      <c r="C10" s="69"/>
      <c r="D10" s="69"/>
      <c r="E10" s="69"/>
      <c r="F10" s="1">
        <v>2024</v>
      </c>
      <c r="G10" s="26">
        <v>2025</v>
      </c>
      <c r="H10" s="43">
        <v>2026</v>
      </c>
      <c r="I10" s="26">
        <v>2027</v>
      </c>
      <c r="J10" s="26">
        <v>2028</v>
      </c>
      <c r="K10" s="1">
        <v>2029</v>
      </c>
    </row>
    <row r="11" spans="1:11" ht="94.5" x14ac:dyDescent="0.2">
      <c r="A11" s="8" t="s">
        <v>12</v>
      </c>
      <c r="B11" s="9"/>
      <c r="C11" s="9"/>
      <c r="D11" s="2"/>
      <c r="E11" s="31">
        <f>SUM(F11:K11)</f>
        <v>12372.120999999999</v>
      </c>
      <c r="F11" s="27">
        <f t="shared" ref="F11:K11" si="0">SUM(F13:F15)</f>
        <v>2055.7349999999997</v>
      </c>
      <c r="G11" s="27">
        <f t="shared" si="0"/>
        <v>2062.91</v>
      </c>
      <c r="H11" s="67">
        <f t="shared" si="0"/>
        <v>2179.364</v>
      </c>
      <c r="I11" s="67">
        <f t="shared" si="0"/>
        <v>2079.364</v>
      </c>
      <c r="J11" s="27">
        <f t="shared" si="0"/>
        <v>1997.374</v>
      </c>
      <c r="K11" s="27">
        <f t="shared" si="0"/>
        <v>1997.374</v>
      </c>
    </row>
    <row r="12" spans="1:11" ht="15.75" x14ac:dyDescent="0.2">
      <c r="A12" s="3" t="s">
        <v>8</v>
      </c>
      <c r="B12" s="4"/>
      <c r="C12" s="5"/>
      <c r="D12" s="2"/>
      <c r="E12" s="31"/>
      <c r="F12" s="27"/>
      <c r="G12" s="27"/>
      <c r="H12" s="44"/>
      <c r="I12" s="27"/>
      <c r="J12" s="27"/>
      <c r="K12" s="27"/>
    </row>
    <row r="13" spans="1:11" ht="64.5" customHeight="1" x14ac:dyDescent="0.2">
      <c r="A13" s="6" t="s">
        <v>13</v>
      </c>
      <c r="B13" s="4" t="s">
        <v>31</v>
      </c>
      <c r="C13" s="49" t="s">
        <v>45</v>
      </c>
      <c r="D13" s="7" t="s">
        <v>46</v>
      </c>
      <c r="E13" s="29">
        <f>SUM(F13:K13)</f>
        <v>4065.098</v>
      </c>
      <c r="F13" s="45">
        <v>654.27300000000002</v>
      </c>
      <c r="G13" s="52">
        <v>734.91499999999996</v>
      </c>
      <c r="H13" s="52">
        <v>734.91499999999996</v>
      </c>
      <c r="I13" s="52">
        <v>734.91499999999996</v>
      </c>
      <c r="J13" s="52">
        <v>603.04</v>
      </c>
      <c r="K13" s="52">
        <v>603.04</v>
      </c>
    </row>
    <row r="14" spans="1:11" ht="47.25" x14ac:dyDescent="0.2">
      <c r="A14" s="6" t="s">
        <v>14</v>
      </c>
      <c r="B14" s="4" t="s">
        <v>31</v>
      </c>
      <c r="C14" s="49" t="s">
        <v>33</v>
      </c>
      <c r="D14" s="7" t="s">
        <v>46</v>
      </c>
      <c r="E14" s="29">
        <f>SUM(F14:K14)</f>
        <v>8150.7829999999994</v>
      </c>
      <c r="F14" s="34">
        <v>1245.222</v>
      </c>
      <c r="G14" s="68">
        <v>1327.9949999999999</v>
      </c>
      <c r="H14" s="54">
        <v>1444.4490000000001</v>
      </c>
      <c r="I14" s="29">
        <v>1344.4490000000001</v>
      </c>
      <c r="J14" s="29">
        <v>1394.3340000000001</v>
      </c>
      <c r="K14" s="29">
        <v>1394.3340000000001</v>
      </c>
    </row>
    <row r="15" spans="1:11" ht="63.75" customHeight="1" x14ac:dyDescent="0.2">
      <c r="A15" s="6" t="s">
        <v>15</v>
      </c>
      <c r="B15" s="7" t="s">
        <v>31</v>
      </c>
      <c r="C15" s="48" t="s">
        <v>45</v>
      </c>
      <c r="D15" s="7" t="s">
        <v>32</v>
      </c>
      <c r="E15" s="29">
        <f>SUM(F15:K15)</f>
        <v>156.24</v>
      </c>
      <c r="F15" s="45">
        <v>156.24</v>
      </c>
      <c r="G15" s="29">
        <v>0</v>
      </c>
      <c r="H15" s="34">
        <v>0</v>
      </c>
      <c r="I15" s="28">
        <v>0</v>
      </c>
      <c r="J15" s="28">
        <v>0</v>
      </c>
      <c r="K15" s="28">
        <v>0</v>
      </c>
    </row>
    <row r="16" spans="1:11" ht="31.5" x14ac:dyDescent="0.2">
      <c r="A16" s="8" t="s">
        <v>16</v>
      </c>
      <c r="B16" s="17"/>
      <c r="C16" s="9"/>
      <c r="D16" s="2"/>
      <c r="E16" s="31">
        <f>SUM(F16:K16)</f>
        <v>70</v>
      </c>
      <c r="F16" s="44">
        <f>F18</f>
        <v>5</v>
      </c>
      <c r="G16" s="44">
        <f t="shared" ref="G16:K16" si="1">G18</f>
        <v>5</v>
      </c>
      <c r="H16" s="44">
        <f t="shared" si="1"/>
        <v>15</v>
      </c>
      <c r="I16" s="44">
        <f t="shared" si="1"/>
        <v>15</v>
      </c>
      <c r="J16" s="44">
        <f t="shared" si="1"/>
        <v>15</v>
      </c>
      <c r="K16" s="44">
        <f t="shared" si="1"/>
        <v>15</v>
      </c>
    </row>
    <row r="17" spans="1:14" ht="15.75" x14ac:dyDescent="0.25">
      <c r="A17" s="6" t="s">
        <v>8</v>
      </c>
      <c r="B17" s="7"/>
      <c r="C17" s="39"/>
      <c r="D17" s="7"/>
      <c r="E17" s="29"/>
      <c r="F17" s="45"/>
      <c r="G17" s="54"/>
      <c r="H17" s="55"/>
      <c r="I17" s="28"/>
      <c r="J17" s="28"/>
      <c r="K17" s="28"/>
    </row>
    <row r="18" spans="1:14" ht="69" customHeight="1" x14ac:dyDescent="0.2">
      <c r="A18" s="6" t="s">
        <v>17</v>
      </c>
      <c r="B18" s="4" t="s">
        <v>31</v>
      </c>
      <c r="C18" s="4" t="s">
        <v>47</v>
      </c>
      <c r="D18" s="7" t="s">
        <v>46</v>
      </c>
      <c r="E18" s="29">
        <f>+SUM(F18:K18)</f>
        <v>70</v>
      </c>
      <c r="F18" s="51">
        <v>5</v>
      </c>
      <c r="G18" s="56">
        <v>5</v>
      </c>
      <c r="H18" s="56">
        <v>15</v>
      </c>
      <c r="I18" s="50">
        <v>15</v>
      </c>
      <c r="J18" s="50">
        <v>15</v>
      </c>
      <c r="K18" s="50">
        <v>15</v>
      </c>
    </row>
    <row r="19" spans="1:14" ht="33.75" customHeight="1" x14ac:dyDescent="0.2">
      <c r="A19" s="8" t="s">
        <v>19</v>
      </c>
      <c r="B19" s="9"/>
      <c r="C19" s="9"/>
      <c r="D19" s="2"/>
      <c r="E19" s="31">
        <f>SUM(F19:K19)</f>
        <v>10</v>
      </c>
      <c r="F19" s="37">
        <v>0</v>
      </c>
      <c r="G19" s="31">
        <f t="shared" ref="G19:K19" si="2">SUM(G21:G22)</f>
        <v>0</v>
      </c>
      <c r="H19" s="37">
        <f t="shared" si="2"/>
        <v>5</v>
      </c>
      <c r="I19" s="31">
        <f t="shared" si="2"/>
        <v>5</v>
      </c>
      <c r="J19" s="31">
        <f t="shared" si="2"/>
        <v>0</v>
      </c>
      <c r="K19" s="31">
        <f t="shared" si="2"/>
        <v>0</v>
      </c>
    </row>
    <row r="20" spans="1:14" ht="15.75" x14ac:dyDescent="0.2">
      <c r="A20" s="6" t="s">
        <v>8</v>
      </c>
      <c r="B20" s="4"/>
      <c r="C20" s="4"/>
      <c r="D20" s="7"/>
      <c r="E20" s="29"/>
      <c r="F20" s="34"/>
      <c r="G20" s="28"/>
      <c r="H20" s="45"/>
      <c r="I20" s="28"/>
      <c r="J20" s="28"/>
      <c r="K20" s="30"/>
      <c r="N20" s="10" t="s">
        <v>1</v>
      </c>
    </row>
    <row r="21" spans="1:14" ht="47.25" x14ac:dyDescent="0.2">
      <c r="A21" s="19" t="s">
        <v>18</v>
      </c>
      <c r="B21" s="47" t="s">
        <v>31</v>
      </c>
      <c r="C21" s="7" t="s">
        <v>34</v>
      </c>
      <c r="D21" s="7" t="s">
        <v>46</v>
      </c>
      <c r="E21" s="29">
        <f>SUM(F21:K21)</f>
        <v>10</v>
      </c>
      <c r="F21" s="34">
        <v>0</v>
      </c>
      <c r="G21" s="29">
        <v>0</v>
      </c>
      <c r="H21" s="34">
        <v>5</v>
      </c>
      <c r="I21" s="29">
        <v>5</v>
      </c>
      <c r="J21" s="29">
        <v>0</v>
      </c>
      <c r="K21" s="29">
        <v>0</v>
      </c>
    </row>
    <row r="22" spans="1:14" ht="96.75" customHeight="1" x14ac:dyDescent="0.2">
      <c r="A22" s="18" t="s">
        <v>50</v>
      </c>
      <c r="B22" s="12"/>
      <c r="C22" s="13"/>
      <c r="D22" s="14"/>
      <c r="E22" s="32"/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</row>
    <row r="23" spans="1:14" ht="47.25" x14ac:dyDescent="0.2">
      <c r="A23" s="6" t="s">
        <v>20</v>
      </c>
      <c r="B23" s="9"/>
      <c r="C23" s="9"/>
      <c r="D23" s="2"/>
      <c r="E23" s="31"/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</row>
    <row r="24" spans="1:14" ht="63" x14ac:dyDescent="0.2">
      <c r="A24" s="6" t="s">
        <v>21</v>
      </c>
      <c r="B24" s="4"/>
      <c r="C24" s="4"/>
      <c r="D24" s="7"/>
      <c r="E24" s="29"/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</row>
    <row r="25" spans="1:14" ht="66" customHeight="1" x14ac:dyDescent="0.2">
      <c r="A25" s="8" t="s">
        <v>22</v>
      </c>
      <c r="B25" s="9"/>
      <c r="C25" s="9"/>
      <c r="D25" s="2"/>
      <c r="E25" s="31">
        <f>SUM(F25:K25)</f>
        <v>130</v>
      </c>
      <c r="F25" s="37">
        <f>F27</f>
        <v>15</v>
      </c>
      <c r="G25" s="37">
        <f t="shared" ref="G25:K25" si="3">G27</f>
        <v>25</v>
      </c>
      <c r="H25" s="37">
        <f t="shared" si="3"/>
        <v>25</v>
      </c>
      <c r="I25" s="37">
        <f t="shared" si="3"/>
        <v>25</v>
      </c>
      <c r="J25" s="37">
        <f t="shared" si="3"/>
        <v>20</v>
      </c>
      <c r="K25" s="37">
        <f t="shared" si="3"/>
        <v>20</v>
      </c>
    </row>
    <row r="26" spans="1:14" ht="15.75" x14ac:dyDescent="0.2">
      <c r="A26" s="3" t="s">
        <v>8</v>
      </c>
      <c r="B26" s="4"/>
      <c r="C26" s="4"/>
      <c r="D26" s="7"/>
      <c r="E26" s="35"/>
      <c r="F26" s="64"/>
      <c r="G26" s="53"/>
      <c r="H26" s="58"/>
      <c r="I26" s="42"/>
      <c r="J26" s="42"/>
      <c r="K26" s="42"/>
    </row>
    <row r="27" spans="1:14" ht="63" x14ac:dyDescent="0.2">
      <c r="A27" s="19" t="s">
        <v>51</v>
      </c>
      <c r="B27" s="47" t="s">
        <v>31</v>
      </c>
      <c r="C27" s="7" t="s">
        <v>35</v>
      </c>
      <c r="D27" s="7" t="s">
        <v>46</v>
      </c>
      <c r="E27" s="33">
        <f>SUM(F27:K27)</f>
        <v>130</v>
      </c>
      <c r="F27" s="32">
        <v>15</v>
      </c>
      <c r="G27" s="56">
        <v>25</v>
      </c>
      <c r="H27" s="60">
        <v>25</v>
      </c>
      <c r="I27" s="51">
        <v>25</v>
      </c>
      <c r="J27" s="51">
        <v>20</v>
      </c>
      <c r="K27" s="51">
        <v>20</v>
      </c>
    </row>
    <row r="28" spans="1:14" ht="63" x14ac:dyDescent="0.2">
      <c r="A28" s="8" t="s">
        <v>23</v>
      </c>
      <c r="B28" s="46"/>
      <c r="C28" s="9"/>
      <c r="D28" s="2"/>
      <c r="E28" s="31">
        <f>SUM(F28:K28)</f>
        <v>4073.9600000000005</v>
      </c>
      <c r="F28" s="37">
        <f t="shared" ref="F28:K28" si="4">SUM(F30:F36)</f>
        <v>941.74400000000003</v>
      </c>
      <c r="G28" s="57">
        <f t="shared" si="4"/>
        <v>804.45600000000013</v>
      </c>
      <c r="H28" s="61">
        <f t="shared" si="4"/>
        <v>0</v>
      </c>
      <c r="I28" s="31">
        <f t="shared" si="4"/>
        <v>0</v>
      </c>
      <c r="J28" s="31">
        <f t="shared" si="4"/>
        <v>1163.8800000000001</v>
      </c>
      <c r="K28" s="31">
        <f t="shared" si="4"/>
        <v>1163.8800000000001</v>
      </c>
    </row>
    <row r="29" spans="1:14" ht="15.75" x14ac:dyDescent="0.2">
      <c r="A29" s="3" t="s">
        <v>8</v>
      </c>
      <c r="B29" s="15"/>
      <c r="C29" s="5"/>
      <c r="D29" s="11"/>
      <c r="E29" s="33"/>
      <c r="F29" s="32"/>
      <c r="G29" s="59"/>
      <c r="H29" s="62"/>
      <c r="I29" s="33"/>
      <c r="J29" s="33"/>
      <c r="K29" s="33"/>
    </row>
    <row r="30" spans="1:14" ht="114" customHeight="1" x14ac:dyDescent="0.2">
      <c r="A30" s="6" t="s">
        <v>24</v>
      </c>
      <c r="B30" s="4" t="s">
        <v>31</v>
      </c>
      <c r="C30" s="4" t="s">
        <v>36</v>
      </c>
      <c r="D30" s="7" t="s">
        <v>46</v>
      </c>
      <c r="E30" s="33">
        <f t="shared" ref="E30:E37" si="5">SUM(F30:K30)</f>
        <v>50.664000000000001</v>
      </c>
      <c r="F30" s="32">
        <v>8</v>
      </c>
      <c r="G30" s="59">
        <v>10</v>
      </c>
      <c r="H30" s="59">
        <v>0</v>
      </c>
      <c r="I30" s="59">
        <v>0</v>
      </c>
      <c r="J30" s="33">
        <v>16.332000000000001</v>
      </c>
      <c r="K30" s="33">
        <v>16.332000000000001</v>
      </c>
    </row>
    <row r="31" spans="1:14" ht="129.75" customHeight="1" x14ac:dyDescent="0.2">
      <c r="A31" s="6" t="s">
        <v>25</v>
      </c>
      <c r="B31" s="4" t="s">
        <v>31</v>
      </c>
      <c r="C31" s="4" t="s">
        <v>37</v>
      </c>
      <c r="D31" s="7" t="s">
        <v>46</v>
      </c>
      <c r="E31" s="33">
        <f t="shared" si="5"/>
        <v>289.90899999999999</v>
      </c>
      <c r="F31" s="32">
        <v>65.177000000000007</v>
      </c>
      <c r="G31" s="59">
        <v>69</v>
      </c>
      <c r="H31" s="59">
        <v>0</v>
      </c>
      <c r="I31" s="59">
        <v>0</v>
      </c>
      <c r="J31" s="32">
        <v>77.866</v>
      </c>
      <c r="K31" s="32">
        <v>77.866</v>
      </c>
    </row>
    <row r="32" spans="1:14" ht="126.75" customHeight="1" x14ac:dyDescent="0.2">
      <c r="A32" s="6" t="s">
        <v>26</v>
      </c>
      <c r="B32" s="4" t="s">
        <v>31</v>
      </c>
      <c r="C32" s="4" t="s">
        <v>36</v>
      </c>
      <c r="D32" s="7" t="s">
        <v>46</v>
      </c>
      <c r="E32" s="33">
        <f t="shared" si="5"/>
        <v>21.382999999999996</v>
      </c>
      <c r="F32" s="32">
        <v>5.08</v>
      </c>
      <c r="G32" s="59">
        <v>6.1429999999999998</v>
      </c>
      <c r="H32" s="59">
        <v>0</v>
      </c>
      <c r="I32" s="59">
        <v>0</v>
      </c>
      <c r="J32" s="33">
        <v>5.08</v>
      </c>
      <c r="K32" s="33">
        <v>5.08</v>
      </c>
    </row>
    <row r="33" spans="1:20" ht="129" customHeight="1" x14ac:dyDescent="0.2">
      <c r="A33" s="6" t="s">
        <v>27</v>
      </c>
      <c r="B33" s="4" t="s">
        <v>31</v>
      </c>
      <c r="C33" s="4" t="s">
        <v>38</v>
      </c>
      <c r="D33" s="7" t="s">
        <v>46</v>
      </c>
      <c r="E33" s="33">
        <f t="shared" si="5"/>
        <v>955.42700000000002</v>
      </c>
      <c r="F33" s="32">
        <v>218.601</v>
      </c>
      <c r="G33" s="59">
        <v>220</v>
      </c>
      <c r="H33" s="59">
        <v>0</v>
      </c>
      <c r="I33" s="59">
        <v>0</v>
      </c>
      <c r="J33" s="32">
        <v>258.41300000000001</v>
      </c>
      <c r="K33" s="32">
        <v>258.41300000000001</v>
      </c>
    </row>
    <row r="34" spans="1:20" ht="145.5" customHeight="1" x14ac:dyDescent="0.2">
      <c r="A34" s="6" t="s">
        <v>28</v>
      </c>
      <c r="B34" s="5" t="s">
        <v>31</v>
      </c>
      <c r="C34" s="49" t="s">
        <v>40</v>
      </c>
      <c r="D34" s="7" t="s">
        <v>46</v>
      </c>
      <c r="E34" s="33">
        <f t="shared" si="5"/>
        <v>166.42599999999999</v>
      </c>
      <c r="F34" s="32">
        <v>35.142000000000003</v>
      </c>
      <c r="G34" s="59">
        <v>37</v>
      </c>
      <c r="H34" s="59">
        <v>0</v>
      </c>
      <c r="I34" s="59">
        <v>0</v>
      </c>
      <c r="J34" s="33">
        <v>47.142000000000003</v>
      </c>
      <c r="K34" s="33">
        <v>47.142000000000003</v>
      </c>
    </row>
    <row r="35" spans="1:20" ht="99" customHeight="1" x14ac:dyDescent="0.2">
      <c r="A35" s="63" t="s">
        <v>48</v>
      </c>
      <c r="B35" s="4" t="s">
        <v>31</v>
      </c>
      <c r="C35" s="4" t="s">
        <v>39</v>
      </c>
      <c r="D35" s="7" t="s">
        <v>46</v>
      </c>
      <c r="E35" s="29">
        <f t="shared" si="5"/>
        <v>84.930999999999997</v>
      </c>
      <c r="F35" s="34">
        <f>20+17.987</f>
        <v>37.986999999999995</v>
      </c>
      <c r="G35" s="29">
        <v>46.944000000000003</v>
      </c>
      <c r="H35" s="59">
        <v>0</v>
      </c>
      <c r="I35" s="59">
        <v>0</v>
      </c>
      <c r="J35" s="29">
        <v>0</v>
      </c>
      <c r="K35" s="34">
        <v>0</v>
      </c>
    </row>
    <row r="36" spans="1:20" ht="94.5" x14ac:dyDescent="0.2">
      <c r="A36" s="6" t="s">
        <v>29</v>
      </c>
      <c r="B36" s="4" t="s">
        <v>31</v>
      </c>
      <c r="C36" s="16" t="s">
        <v>39</v>
      </c>
      <c r="D36" s="7" t="s">
        <v>46</v>
      </c>
      <c r="E36" s="29">
        <f t="shared" si="5"/>
        <v>2505.2200000000003</v>
      </c>
      <c r="F36" s="34">
        <f>589.744-17.987</f>
        <v>571.75700000000006</v>
      </c>
      <c r="G36" s="54">
        <v>415.36900000000003</v>
      </c>
      <c r="H36" s="59">
        <v>0</v>
      </c>
      <c r="I36" s="59">
        <v>0</v>
      </c>
      <c r="J36" s="34">
        <v>759.04700000000003</v>
      </c>
      <c r="K36" s="34">
        <v>759.04700000000003</v>
      </c>
    </row>
    <row r="37" spans="1:20" ht="63" x14ac:dyDescent="0.2">
      <c r="A37" s="65" t="s">
        <v>52</v>
      </c>
      <c r="B37" s="9" t="s">
        <v>31</v>
      </c>
      <c r="C37" s="9" t="s">
        <v>53</v>
      </c>
      <c r="D37" s="2" t="s">
        <v>46</v>
      </c>
      <c r="E37" s="31">
        <f t="shared" si="5"/>
        <v>92.1</v>
      </c>
      <c r="F37" s="37">
        <v>0</v>
      </c>
      <c r="G37" s="31">
        <v>92.1</v>
      </c>
      <c r="H37" s="57">
        <v>0</v>
      </c>
      <c r="I37" s="57">
        <v>0</v>
      </c>
      <c r="J37" s="57">
        <v>0</v>
      </c>
      <c r="K37" s="57">
        <v>0</v>
      </c>
    </row>
    <row r="38" spans="1:20" ht="15.75" x14ac:dyDescent="0.2">
      <c r="A38" s="8" t="s">
        <v>30</v>
      </c>
      <c r="B38" s="9"/>
      <c r="C38" s="9"/>
      <c r="D38" s="2"/>
      <c r="E38" s="31">
        <f>SUM(F38:K38)</f>
        <v>289.96899999999999</v>
      </c>
      <c r="F38" s="37">
        <f>SUM(F40:F42)</f>
        <v>34.969000000000001</v>
      </c>
      <c r="G38" s="37">
        <f>SUM(G40:G42)</f>
        <v>85</v>
      </c>
      <c r="H38" s="37">
        <f>SUM(H40:H42)</f>
        <v>85</v>
      </c>
      <c r="I38" s="37">
        <f>SUM(I40:I42)</f>
        <v>85</v>
      </c>
      <c r="J38" s="37">
        <f>SUM(J40:J42)</f>
        <v>0</v>
      </c>
      <c r="K38" s="37">
        <f>SUM(K40:K42)</f>
        <v>0</v>
      </c>
    </row>
    <row r="39" spans="1:20" ht="15.75" x14ac:dyDescent="0.2">
      <c r="A39" s="3" t="s">
        <v>8</v>
      </c>
      <c r="B39" s="9"/>
      <c r="C39" s="9"/>
      <c r="D39" s="2"/>
      <c r="E39" s="31"/>
      <c r="F39" s="31"/>
      <c r="G39" s="31"/>
      <c r="H39" s="37"/>
      <c r="I39" s="31"/>
      <c r="J39" s="37"/>
      <c r="K39" s="31"/>
    </row>
    <row r="40" spans="1:20" ht="94.5" x14ac:dyDescent="0.2">
      <c r="A40" s="6" t="s">
        <v>41</v>
      </c>
      <c r="B40" s="4" t="s">
        <v>31</v>
      </c>
      <c r="C40" s="4" t="s">
        <v>42</v>
      </c>
      <c r="D40" s="7" t="s">
        <v>46</v>
      </c>
      <c r="E40" s="29">
        <f>SUM(F40:K40)</f>
        <v>135</v>
      </c>
      <c r="F40" s="29">
        <v>0</v>
      </c>
      <c r="G40" s="29">
        <v>45</v>
      </c>
      <c r="H40" s="29">
        <v>45</v>
      </c>
      <c r="I40" s="29">
        <v>45</v>
      </c>
      <c r="J40" s="29">
        <v>0</v>
      </c>
      <c r="K40" s="29">
        <v>0</v>
      </c>
    </row>
    <row r="41" spans="1:20" ht="47.25" x14ac:dyDescent="0.2">
      <c r="A41" s="66" t="s">
        <v>54</v>
      </c>
      <c r="B41" s="4" t="s">
        <v>31</v>
      </c>
      <c r="C41" s="4" t="s">
        <v>53</v>
      </c>
      <c r="D41" s="4" t="s">
        <v>53</v>
      </c>
      <c r="E41" s="29">
        <f>SUM(F41:K41)</f>
        <v>15</v>
      </c>
      <c r="F41" s="29"/>
      <c r="G41" s="29">
        <v>5</v>
      </c>
      <c r="H41" s="29">
        <v>5</v>
      </c>
      <c r="I41" s="29">
        <v>5</v>
      </c>
      <c r="J41" s="59">
        <v>0</v>
      </c>
      <c r="K41" s="59">
        <v>0</v>
      </c>
    </row>
    <row r="42" spans="1:20" ht="47.25" x14ac:dyDescent="0.2">
      <c r="A42" s="6" t="s">
        <v>49</v>
      </c>
      <c r="B42" s="4" t="s">
        <v>31</v>
      </c>
      <c r="C42" s="4" t="s">
        <v>53</v>
      </c>
      <c r="D42" s="7" t="s">
        <v>46</v>
      </c>
      <c r="E42" s="29">
        <v>34.969000000000001</v>
      </c>
      <c r="F42" s="29">
        <v>34.969000000000001</v>
      </c>
      <c r="G42" s="29">
        <v>35</v>
      </c>
      <c r="H42" s="29">
        <v>35</v>
      </c>
      <c r="I42" s="29">
        <v>35</v>
      </c>
      <c r="J42" s="29">
        <v>0</v>
      </c>
      <c r="K42" s="29">
        <v>0</v>
      </c>
    </row>
    <row r="43" spans="1:20" ht="15.75" x14ac:dyDescent="0.2">
      <c r="A43" s="20" t="s">
        <v>10</v>
      </c>
      <c r="B43" s="17"/>
      <c r="C43" s="17"/>
      <c r="D43" s="17"/>
      <c r="E43" s="36">
        <f>SUM(E37+E38+E28+E25+E19+E16+E11)</f>
        <v>17038.150000000001</v>
      </c>
      <c r="F43" s="31">
        <f>SUM(F38+F28+F25+F19+F16+F11)</f>
        <v>3052.4479999999999</v>
      </c>
      <c r="G43" s="31">
        <f>SUM(G38+G37+G28+G25+G19+G16+G11)</f>
        <v>3074.4659999999999</v>
      </c>
      <c r="H43" s="31">
        <f t="shared" ref="H43:K43" si="6">SUM(H38+H37+H28+H25+H19+H16+H11)</f>
        <v>2309.364</v>
      </c>
      <c r="I43" s="31">
        <f t="shared" si="6"/>
        <v>2209.364</v>
      </c>
      <c r="J43" s="31">
        <f t="shared" si="6"/>
        <v>3196.2539999999999</v>
      </c>
      <c r="K43" s="31">
        <f t="shared" si="6"/>
        <v>3196.2539999999999</v>
      </c>
      <c r="M43" s="21"/>
      <c r="N43" s="22"/>
      <c r="O43" s="23"/>
      <c r="P43" s="24"/>
      <c r="Q43" s="24"/>
      <c r="R43" s="24"/>
      <c r="S43" s="24"/>
      <c r="T43" s="24"/>
    </row>
    <row r="44" spans="1:20" ht="15.7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20" ht="15.75" x14ac:dyDescent="0.2">
      <c r="A45" s="25"/>
    </row>
    <row r="46" spans="1:20" ht="15.75" x14ac:dyDescent="0.2">
      <c r="B46" s="25"/>
    </row>
    <row r="52" spans="1:3" ht="15.75" x14ac:dyDescent="0.25">
      <c r="A52" s="41" t="s">
        <v>1</v>
      </c>
    </row>
    <row r="57" spans="1:3" x14ac:dyDescent="0.2">
      <c r="C57" t="s">
        <v>1</v>
      </c>
    </row>
    <row r="59" spans="1:3" x14ac:dyDescent="0.2">
      <c r="A59" t="s">
        <v>9</v>
      </c>
    </row>
  </sheetData>
  <mergeCells count="12">
    <mergeCell ref="F9:K9"/>
    <mergeCell ref="A1:K1"/>
    <mergeCell ref="A2:K2"/>
    <mergeCell ref="A3:K3"/>
    <mergeCell ref="F4:K5"/>
    <mergeCell ref="A6:K6"/>
    <mergeCell ref="A7:K8"/>
    <mergeCell ref="A9:A10"/>
    <mergeCell ref="B9:B10"/>
    <mergeCell ref="C9:C10"/>
    <mergeCell ref="D9:D10"/>
    <mergeCell ref="E9:E10"/>
  </mergeCells>
  <pageMargins left="0" right="0" top="0.59055118110236227" bottom="0.19685039370078741" header="0.23622047244094491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жкх</vt:lpstr>
      <vt:lpstr>жкх!Заголовки_для_печати</vt:lpstr>
      <vt:lpstr>жкх!Область_печати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</cp:lastModifiedBy>
  <cp:lastPrinted>2024-12-04T12:35:02Z</cp:lastPrinted>
  <dcterms:created xsi:type="dcterms:W3CDTF">2021-02-20T08:36:27Z</dcterms:created>
  <dcterms:modified xsi:type="dcterms:W3CDTF">2025-04-09T12:50:10Z</dcterms:modified>
</cp:coreProperties>
</file>